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9125" windowHeight="11835"/>
  </bookViews>
  <sheets>
    <sheet name="Baza de date" sheetId="1" r:id="rId1"/>
    <sheet name="winsurf" sheetId="2" r:id="rId2"/>
    <sheet name="alpinism" sheetId="3" r:id="rId3"/>
    <sheet name="echitatie" sheetId="4" r:id="rId4"/>
    <sheet name="tir cu arcul" sheetId="5" r:id="rId5"/>
    <sheet name="cu Transport" sheetId="6" r:id="rId6"/>
  </sheets>
  <definedNames>
    <definedName name="_xlnm._FilterDatabase" localSheetId="0" hidden="1">'Baza de date'!$A$1:$J$21</definedName>
  </definedNames>
  <calcPr calcId="124519"/>
</workbook>
</file>

<file path=xl/calcChain.xml><?xml version="1.0" encoding="utf-8"?>
<calcChain xmlns="http://schemas.openxmlformats.org/spreadsheetml/2006/main">
  <c r="L3" i="1"/>
  <c r="L4"/>
  <c r="L5"/>
  <c r="L6"/>
  <c r="L7"/>
  <c r="L8"/>
  <c r="L9"/>
  <c r="L10"/>
  <c r="L11"/>
  <c r="L12"/>
  <c r="L13"/>
  <c r="L14"/>
  <c r="L15"/>
  <c r="L16"/>
  <c r="L17"/>
  <c r="L18"/>
  <c r="L19"/>
  <c r="L20"/>
  <c r="L2"/>
  <c r="K3"/>
  <c r="K4"/>
  <c r="K5"/>
  <c r="K6"/>
  <c r="K7"/>
  <c r="K8"/>
  <c r="K9"/>
  <c r="K10"/>
  <c r="K11"/>
  <c r="K12"/>
  <c r="K13"/>
  <c r="K14"/>
  <c r="K15"/>
  <c r="K16"/>
  <c r="K17"/>
  <c r="K18"/>
  <c r="K19"/>
  <c r="K20"/>
  <c r="K2"/>
  <c r="G6"/>
  <c r="G3"/>
  <c r="G4"/>
  <c r="G5"/>
  <c r="G7"/>
  <c r="G8"/>
  <c r="G9"/>
  <c r="G10"/>
  <c r="G11"/>
  <c r="G12"/>
  <c r="G13"/>
  <c r="G14"/>
  <c r="G15"/>
  <c r="G16"/>
  <c r="G17"/>
  <c r="G18"/>
  <c r="G19"/>
  <c r="G20"/>
  <c r="G2"/>
  <c r="I21"/>
  <c r="A1" i="5"/>
  <c r="A1" i="4"/>
  <c r="A1" i="3"/>
  <c r="A2" i="2"/>
</calcChain>
</file>

<file path=xl/sharedStrings.xml><?xml version="1.0" encoding="utf-8"?>
<sst xmlns="http://schemas.openxmlformats.org/spreadsheetml/2006/main" count="162" uniqueCount="67">
  <si>
    <t>Nr. Membru</t>
  </si>
  <si>
    <t>Prenume</t>
  </si>
  <si>
    <t>Nume familie</t>
  </si>
  <si>
    <t>NumeContact</t>
  </si>
  <si>
    <t>Nr.Contact</t>
  </si>
  <si>
    <t>Data nasterii</t>
  </si>
  <si>
    <t>Activitate</t>
  </si>
  <si>
    <t>Suma Platita</t>
  </si>
  <si>
    <t>Transport?</t>
  </si>
  <si>
    <t>Dan</t>
  </si>
  <si>
    <t>Ioana</t>
  </si>
  <si>
    <t>Vasile</t>
  </si>
  <si>
    <t>Diana</t>
  </si>
  <si>
    <t>Nicu</t>
  </si>
  <si>
    <t>Doru</t>
  </si>
  <si>
    <t>Sorina</t>
  </si>
  <si>
    <t>Florin</t>
  </si>
  <si>
    <t>Adriana</t>
  </si>
  <si>
    <t>Lavinia</t>
  </si>
  <si>
    <t>Gelu</t>
  </si>
  <si>
    <t>Bogdan</t>
  </si>
  <si>
    <t>Mihai</t>
  </si>
  <si>
    <t>Oana</t>
  </si>
  <si>
    <t>Laura</t>
  </si>
  <si>
    <t>Horia</t>
  </si>
  <si>
    <t>George</t>
  </si>
  <si>
    <t>Dana</t>
  </si>
  <si>
    <t>Ion</t>
  </si>
  <si>
    <t>Popa</t>
  </si>
  <si>
    <t>Petrescu</t>
  </si>
  <si>
    <t>Ilie</t>
  </si>
  <si>
    <t>Niculescu</t>
  </si>
  <si>
    <t>Damian</t>
  </si>
  <si>
    <t>Stefan</t>
  </si>
  <si>
    <t>Popescu</t>
  </si>
  <si>
    <t>Danescu</t>
  </si>
  <si>
    <t>Jinlea</t>
  </si>
  <si>
    <t>Radulescu</t>
  </si>
  <si>
    <t>Mihaila</t>
  </si>
  <si>
    <t>Ganea</t>
  </si>
  <si>
    <t>Lodovici</t>
  </si>
  <si>
    <t>Predescu</t>
  </si>
  <si>
    <t>Ionescu</t>
  </si>
  <si>
    <t>Gherasim</t>
  </si>
  <si>
    <t>Bengescu</t>
  </si>
  <si>
    <t>Marin</t>
  </si>
  <si>
    <t>David</t>
  </si>
  <si>
    <t>Paul</t>
  </si>
  <si>
    <t>Petre</t>
  </si>
  <si>
    <t>Maria</t>
  </si>
  <si>
    <t>Emilian</t>
  </si>
  <si>
    <t>Edward</t>
  </si>
  <si>
    <t>Andrei</t>
  </si>
  <si>
    <t>Gica</t>
  </si>
  <si>
    <t>Sandu</t>
  </si>
  <si>
    <t>Sorin</t>
  </si>
  <si>
    <t>Liviu</t>
  </si>
  <si>
    <t>Varsta</t>
  </si>
  <si>
    <t>winsurf</t>
  </si>
  <si>
    <t>alpinism</t>
  </si>
  <si>
    <t>echitatie</t>
  </si>
  <si>
    <t>tir cu arcul</t>
  </si>
  <si>
    <t>da</t>
  </si>
  <si>
    <t>nu</t>
  </si>
  <si>
    <t>suma  de al Winsurf</t>
  </si>
  <si>
    <t>Data inscrierii in club</t>
  </si>
  <si>
    <t>Ora</t>
  </si>
</sst>
</file>

<file path=xl/styles.xml><?xml version="1.0" encoding="utf-8"?>
<styleSheet xmlns="http://schemas.openxmlformats.org/spreadsheetml/2006/main">
  <numFmts count="4">
    <numFmt numFmtId="164" formatCode="[&lt;=9999999]###\-####;\(###\)\ ###\-####"/>
    <numFmt numFmtId="166" formatCode="[$-409]d\-mmm\-yy;@"/>
    <numFmt numFmtId="168" formatCode="mm/dd/yy;@"/>
    <numFmt numFmtId="169" formatCode="[$-409]h:mm\ AM/PM;@"/>
  </numFmts>
  <fonts count="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0" fillId="0" borderId="1" xfId="0" applyBorder="1"/>
    <xf numFmtId="164" fontId="0" fillId="0" borderId="1" xfId="0" applyNumberFormat="1" applyBorder="1"/>
    <xf numFmtId="166" fontId="0" fillId="0" borderId="1" xfId="0" applyNumberFormat="1" applyBorder="1"/>
    <xf numFmtId="1" fontId="0" fillId="0" borderId="1" xfId="0" applyNumberFormat="1" applyBorder="1"/>
    <xf numFmtId="0" fontId="0" fillId="0" borderId="5" xfId="0" applyBorder="1"/>
    <xf numFmtId="0" fontId="0" fillId="0" borderId="6" xfId="0" applyNumberFormat="1" applyBorder="1"/>
    <xf numFmtId="0" fontId="0" fillId="0" borderId="7" xfId="0" applyBorder="1"/>
    <xf numFmtId="0" fontId="0" fillId="0" borderId="8" xfId="0" applyBorder="1"/>
    <xf numFmtId="164" fontId="0" fillId="0" borderId="8" xfId="0" applyNumberFormat="1" applyBorder="1"/>
    <xf numFmtId="166" fontId="0" fillId="0" borderId="8" xfId="0" applyNumberFormat="1" applyBorder="1"/>
    <xf numFmtId="1" fontId="0" fillId="0" borderId="8" xfId="0" applyNumberFormat="1" applyBorder="1"/>
    <xf numFmtId="0" fontId="0" fillId="0" borderId="9" xfId="0" applyNumberFormat="1" applyBorder="1"/>
    <xf numFmtId="0" fontId="1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0" fontId="2" fillId="2" borderId="3" xfId="0" applyFont="1" applyFill="1" applyBorder="1"/>
    <xf numFmtId="0" fontId="1" fillId="2" borderId="4" xfId="0" applyFont="1" applyFill="1" applyBorder="1"/>
    <xf numFmtId="14" fontId="0" fillId="0" borderId="0" xfId="0" applyNumberFormat="1"/>
    <xf numFmtId="168" fontId="0" fillId="0" borderId="0" xfId="0" applyNumberFormat="1"/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M13" sqref="M13"/>
    </sheetView>
  </sheetViews>
  <sheetFormatPr defaultRowHeight="15.75"/>
  <cols>
    <col min="3" max="3" width="13.25" customWidth="1"/>
    <col min="4" max="4" width="12.125" customWidth="1"/>
    <col min="5" max="5" width="14.25" customWidth="1"/>
    <col min="6" max="6" width="13.75" customWidth="1"/>
    <col min="7" max="7" width="9.375" customWidth="1"/>
    <col min="9" max="9" width="12.75" customWidth="1"/>
    <col min="11" max="11" width="11.5" customWidth="1"/>
    <col min="12" max="12" width="8" customWidth="1"/>
  </cols>
  <sheetData>
    <row r="1" spans="1:12" s="16" customFormat="1" ht="17.25" customHeight="1">
      <c r="A1" s="17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9" t="s">
        <v>57</v>
      </c>
      <c r="H1" s="18" t="s">
        <v>6</v>
      </c>
      <c r="I1" s="18" t="s">
        <v>7</v>
      </c>
      <c r="J1" s="20" t="s">
        <v>8</v>
      </c>
      <c r="K1" s="16" t="s">
        <v>65</v>
      </c>
      <c r="L1" s="16" t="s">
        <v>66</v>
      </c>
    </row>
    <row r="2" spans="1:12">
      <c r="A2" s="8">
        <v>1</v>
      </c>
      <c r="B2" s="4" t="s">
        <v>9</v>
      </c>
      <c r="C2" s="4" t="s">
        <v>27</v>
      </c>
      <c r="D2" s="4" t="s">
        <v>45</v>
      </c>
      <c r="E2" s="5">
        <v>723445653</v>
      </c>
      <c r="F2" s="6">
        <v>33155</v>
      </c>
      <c r="G2" s="7">
        <f ca="1">IF(YEAR(NOW())-YEAR(F2)&lt;18,"Minor!!!",YEAR(NOW())-YEAR(F2))</f>
        <v>22</v>
      </c>
      <c r="H2" s="4" t="s">
        <v>58</v>
      </c>
      <c r="I2" s="4">
        <v>200</v>
      </c>
      <c r="J2" s="9" t="s">
        <v>62</v>
      </c>
      <c r="K2" s="22">
        <f ca="1">TODAY()</f>
        <v>41180</v>
      </c>
      <c r="L2" s="23">
        <f ca="1">NOW()</f>
        <v>41180.071784259257</v>
      </c>
    </row>
    <row r="3" spans="1:12">
      <c r="A3" s="8">
        <v>2</v>
      </c>
      <c r="B3" s="4" t="s">
        <v>10</v>
      </c>
      <c r="C3" s="4" t="s">
        <v>28</v>
      </c>
      <c r="D3" s="4" t="s">
        <v>46</v>
      </c>
      <c r="E3" s="5">
        <v>734355466</v>
      </c>
      <c r="F3" s="6">
        <v>33797</v>
      </c>
      <c r="G3" s="7">
        <f t="shared" ref="G3:G25" ca="1" si="0">IF(YEAR(NOW())-YEAR(F3)&lt;18,"Minor!!!",YEAR(NOW())-YEAR(F3))</f>
        <v>20</v>
      </c>
      <c r="H3" s="4" t="s">
        <v>59</v>
      </c>
      <c r="I3" s="4">
        <v>200</v>
      </c>
      <c r="J3" s="9" t="s">
        <v>62</v>
      </c>
      <c r="K3" s="22">
        <f t="shared" ref="K3:K20" ca="1" si="1">TODAY()</f>
        <v>41180</v>
      </c>
      <c r="L3" s="23">
        <f t="shared" ref="L3:L20" ca="1" si="2">NOW()</f>
        <v>41180.071784259257</v>
      </c>
    </row>
    <row r="4" spans="1:12">
      <c r="A4" s="8">
        <v>3</v>
      </c>
      <c r="B4" s="4" t="s">
        <v>11</v>
      </c>
      <c r="C4" s="4" t="s">
        <v>29</v>
      </c>
      <c r="D4" s="4" t="s">
        <v>9</v>
      </c>
      <c r="E4" s="5">
        <v>726991997</v>
      </c>
      <c r="F4" s="6">
        <v>32712</v>
      </c>
      <c r="G4" s="7">
        <f t="shared" ca="1" si="0"/>
        <v>23</v>
      </c>
      <c r="H4" s="4" t="s">
        <v>58</v>
      </c>
      <c r="I4" s="4">
        <v>200</v>
      </c>
      <c r="J4" s="9" t="s">
        <v>62</v>
      </c>
      <c r="K4" s="22">
        <f t="shared" ca="1" si="1"/>
        <v>41180</v>
      </c>
      <c r="L4" s="23">
        <f t="shared" ca="1" si="2"/>
        <v>41180.071784259257</v>
      </c>
    </row>
    <row r="5" spans="1:12">
      <c r="A5" s="8">
        <v>4</v>
      </c>
      <c r="B5" s="4" t="s">
        <v>12</v>
      </c>
      <c r="C5" s="4" t="s">
        <v>30</v>
      </c>
      <c r="D5" s="4" t="s">
        <v>27</v>
      </c>
      <c r="E5" s="5">
        <v>733755454</v>
      </c>
      <c r="F5" s="6">
        <v>34313</v>
      </c>
      <c r="G5" s="7">
        <f t="shared" ca="1" si="0"/>
        <v>19</v>
      </c>
      <c r="H5" s="4" t="s">
        <v>58</v>
      </c>
      <c r="I5" s="4">
        <v>200</v>
      </c>
      <c r="J5" s="9" t="s">
        <v>63</v>
      </c>
      <c r="K5" s="22">
        <f t="shared" ca="1" si="1"/>
        <v>41180</v>
      </c>
      <c r="L5" s="23">
        <f t="shared" ca="1" si="2"/>
        <v>41180.071784259257</v>
      </c>
    </row>
    <row r="6" spans="1:12">
      <c r="A6" s="8">
        <v>5</v>
      </c>
      <c r="B6" s="4" t="s">
        <v>13</v>
      </c>
      <c r="C6" s="4" t="s">
        <v>31</v>
      </c>
      <c r="D6" s="4" t="s">
        <v>27</v>
      </c>
      <c r="E6" s="5">
        <v>756454874</v>
      </c>
      <c r="F6" s="6">
        <v>36838</v>
      </c>
      <c r="G6" s="7" t="str">
        <f ca="1">IF(YEAR(NOW())-YEAR(F6)&lt;18,"Minor!!!",YEAR(NOW())-YEAR(F6))</f>
        <v>Minor!!!</v>
      </c>
      <c r="H6" s="4" t="s">
        <v>60</v>
      </c>
      <c r="I6" s="4"/>
      <c r="J6" s="9"/>
      <c r="K6" s="22">
        <f t="shared" ca="1" si="1"/>
        <v>41180</v>
      </c>
      <c r="L6" s="23">
        <f t="shared" ca="1" si="2"/>
        <v>41180.071784259257</v>
      </c>
    </row>
    <row r="7" spans="1:12">
      <c r="A7" s="8">
        <v>6</v>
      </c>
      <c r="B7" s="4" t="s">
        <v>14</v>
      </c>
      <c r="C7" s="4" t="s">
        <v>32</v>
      </c>
      <c r="D7" s="4" t="s">
        <v>47</v>
      </c>
      <c r="E7" s="5">
        <v>723265528</v>
      </c>
      <c r="F7" s="6">
        <v>33165</v>
      </c>
      <c r="G7" s="7">
        <f t="shared" ca="1" si="0"/>
        <v>22</v>
      </c>
      <c r="H7" s="4" t="s">
        <v>61</v>
      </c>
      <c r="I7" s="4">
        <v>200</v>
      </c>
      <c r="J7" s="9" t="s">
        <v>62</v>
      </c>
      <c r="K7" s="22">
        <f t="shared" ca="1" si="1"/>
        <v>41180</v>
      </c>
      <c r="L7" s="23">
        <f t="shared" ca="1" si="2"/>
        <v>41180.071784259257</v>
      </c>
    </row>
    <row r="8" spans="1:12">
      <c r="A8" s="8">
        <v>7</v>
      </c>
      <c r="B8" s="4" t="s">
        <v>15</v>
      </c>
      <c r="C8" s="4" t="s">
        <v>33</v>
      </c>
      <c r="D8" s="4" t="s">
        <v>48</v>
      </c>
      <c r="E8" s="5">
        <v>724236252</v>
      </c>
      <c r="F8" s="6">
        <v>33404</v>
      </c>
      <c r="G8" s="7">
        <f t="shared" ca="1" si="0"/>
        <v>21</v>
      </c>
      <c r="H8" s="4" t="s">
        <v>59</v>
      </c>
      <c r="I8" s="4">
        <v>200</v>
      </c>
      <c r="J8" s="9" t="s">
        <v>63</v>
      </c>
      <c r="K8" s="22">
        <f t="shared" ca="1" si="1"/>
        <v>41180</v>
      </c>
      <c r="L8" s="23">
        <f t="shared" ca="1" si="2"/>
        <v>41180.071784259257</v>
      </c>
    </row>
    <row r="9" spans="1:12">
      <c r="A9" s="8">
        <v>8</v>
      </c>
      <c r="B9" s="4" t="s">
        <v>16</v>
      </c>
      <c r="C9" s="4" t="s">
        <v>34</v>
      </c>
      <c r="D9" s="4" t="s">
        <v>49</v>
      </c>
      <c r="E9" s="5">
        <v>736521525</v>
      </c>
      <c r="F9" s="6">
        <v>34197</v>
      </c>
      <c r="G9" s="7">
        <f t="shared" ca="1" si="0"/>
        <v>19</v>
      </c>
      <c r="H9" s="4" t="s">
        <v>59</v>
      </c>
      <c r="I9" s="4">
        <v>200</v>
      </c>
      <c r="J9" s="9" t="s">
        <v>63</v>
      </c>
      <c r="K9" s="22">
        <f t="shared" ca="1" si="1"/>
        <v>41180</v>
      </c>
      <c r="L9" s="23">
        <f t="shared" ca="1" si="2"/>
        <v>41180.071784259257</v>
      </c>
    </row>
    <row r="10" spans="1:12">
      <c r="A10" s="8">
        <v>9</v>
      </c>
      <c r="B10" s="4" t="s">
        <v>17</v>
      </c>
      <c r="C10" s="4" t="s">
        <v>35</v>
      </c>
      <c r="D10" s="4" t="s">
        <v>50</v>
      </c>
      <c r="E10" s="5">
        <v>723452342</v>
      </c>
      <c r="F10" s="6">
        <v>33747</v>
      </c>
      <c r="G10" s="7">
        <f t="shared" ca="1" si="0"/>
        <v>20</v>
      </c>
      <c r="H10" s="4" t="s">
        <v>60</v>
      </c>
      <c r="I10" s="4">
        <v>200</v>
      </c>
      <c r="J10" s="9" t="s">
        <v>62</v>
      </c>
      <c r="K10" s="22">
        <f t="shared" ca="1" si="1"/>
        <v>41180</v>
      </c>
      <c r="L10" s="23">
        <f t="shared" ca="1" si="2"/>
        <v>41180.071784259257</v>
      </c>
    </row>
    <row r="11" spans="1:12">
      <c r="A11" s="8">
        <v>10</v>
      </c>
      <c r="B11" s="4" t="s">
        <v>18</v>
      </c>
      <c r="C11" s="4" t="s">
        <v>36</v>
      </c>
      <c r="D11" s="4" t="s">
        <v>51</v>
      </c>
      <c r="E11" s="5">
        <v>742565211</v>
      </c>
      <c r="F11" s="6">
        <v>34454</v>
      </c>
      <c r="G11" s="7">
        <f t="shared" ca="1" si="0"/>
        <v>18</v>
      </c>
      <c r="H11" s="4" t="s">
        <v>61</v>
      </c>
      <c r="I11" s="4">
        <v>200</v>
      </c>
      <c r="J11" s="9" t="s">
        <v>62</v>
      </c>
      <c r="K11" s="22">
        <f t="shared" ca="1" si="1"/>
        <v>41180</v>
      </c>
      <c r="L11" s="23">
        <f t="shared" ca="1" si="2"/>
        <v>41180.071784259257</v>
      </c>
    </row>
    <row r="12" spans="1:12">
      <c r="A12" s="8">
        <v>11</v>
      </c>
      <c r="B12" s="4" t="s">
        <v>19</v>
      </c>
      <c r="C12" s="4" t="s">
        <v>37</v>
      </c>
      <c r="D12" s="4" t="s">
        <v>26</v>
      </c>
      <c r="E12" s="5">
        <v>734665261</v>
      </c>
      <c r="F12" s="6">
        <v>33827</v>
      </c>
      <c r="G12" s="7">
        <f t="shared" ca="1" si="0"/>
        <v>20</v>
      </c>
      <c r="H12" s="4" t="s">
        <v>58</v>
      </c>
      <c r="I12" s="4">
        <v>200</v>
      </c>
      <c r="J12" s="9" t="s">
        <v>62</v>
      </c>
      <c r="K12" s="22">
        <f t="shared" ca="1" si="1"/>
        <v>41180</v>
      </c>
      <c r="L12" s="23">
        <f t="shared" ca="1" si="2"/>
        <v>41180.071784259257</v>
      </c>
    </row>
    <row r="13" spans="1:12">
      <c r="A13" s="8">
        <v>12</v>
      </c>
      <c r="B13" s="4" t="s">
        <v>20</v>
      </c>
      <c r="C13" s="4" t="s">
        <v>38</v>
      </c>
      <c r="D13" s="4" t="s">
        <v>11</v>
      </c>
      <c r="E13" s="5">
        <v>754653735</v>
      </c>
      <c r="F13" s="6">
        <v>33434</v>
      </c>
      <c r="G13" s="7">
        <f t="shared" ca="1" si="0"/>
        <v>21</v>
      </c>
      <c r="H13" s="4" t="s">
        <v>58</v>
      </c>
      <c r="I13" s="4">
        <v>200</v>
      </c>
      <c r="J13" s="9" t="s">
        <v>63</v>
      </c>
      <c r="K13" s="22">
        <f t="shared" ca="1" si="1"/>
        <v>41180</v>
      </c>
      <c r="L13" s="23">
        <f t="shared" ca="1" si="2"/>
        <v>41180.071784259257</v>
      </c>
    </row>
    <row r="14" spans="1:12">
      <c r="A14" s="8">
        <v>13</v>
      </c>
      <c r="B14" s="4" t="s">
        <v>21</v>
      </c>
      <c r="C14" s="4" t="s">
        <v>39</v>
      </c>
      <c r="D14" s="4" t="s">
        <v>52</v>
      </c>
      <c r="E14" s="5">
        <v>735434322</v>
      </c>
      <c r="F14" s="6">
        <v>32897</v>
      </c>
      <c r="G14" s="7">
        <f t="shared" ca="1" si="0"/>
        <v>22</v>
      </c>
      <c r="H14" s="4" t="s">
        <v>61</v>
      </c>
      <c r="I14" s="4">
        <v>200</v>
      </c>
      <c r="J14" s="9" t="s">
        <v>62</v>
      </c>
      <c r="K14" s="22">
        <f t="shared" ca="1" si="1"/>
        <v>41180</v>
      </c>
      <c r="L14" s="23">
        <f t="shared" ca="1" si="2"/>
        <v>41180.071784259257</v>
      </c>
    </row>
    <row r="15" spans="1:12">
      <c r="A15" s="8">
        <v>14</v>
      </c>
      <c r="B15" s="4" t="s">
        <v>22</v>
      </c>
      <c r="C15" s="4" t="s">
        <v>40</v>
      </c>
      <c r="D15" s="4" t="s">
        <v>16</v>
      </c>
      <c r="E15" s="5">
        <v>767836346</v>
      </c>
      <c r="F15" s="6">
        <v>34155</v>
      </c>
      <c r="G15" s="7">
        <f t="shared" ca="1" si="0"/>
        <v>19</v>
      </c>
      <c r="H15" s="4" t="s">
        <v>60</v>
      </c>
      <c r="I15" s="4">
        <v>200</v>
      </c>
      <c r="J15" s="9" t="s">
        <v>63</v>
      </c>
      <c r="K15" s="22">
        <f t="shared" ca="1" si="1"/>
        <v>41180</v>
      </c>
      <c r="L15" s="23">
        <f t="shared" ca="1" si="2"/>
        <v>41180.071784259257</v>
      </c>
    </row>
    <row r="16" spans="1:12">
      <c r="A16" s="8">
        <v>15</v>
      </c>
      <c r="B16" s="4" t="s">
        <v>23</v>
      </c>
      <c r="C16" s="4" t="s">
        <v>41</v>
      </c>
      <c r="D16" s="4" t="s">
        <v>53</v>
      </c>
      <c r="E16" s="5">
        <v>763746325</v>
      </c>
      <c r="F16" s="6">
        <v>33405</v>
      </c>
      <c r="G16" s="7">
        <f t="shared" ca="1" si="0"/>
        <v>21</v>
      </c>
      <c r="H16" s="4" t="s">
        <v>60</v>
      </c>
      <c r="I16" s="4">
        <v>200</v>
      </c>
      <c r="J16" s="9" t="s">
        <v>63</v>
      </c>
      <c r="K16" s="22">
        <f t="shared" ca="1" si="1"/>
        <v>41180</v>
      </c>
      <c r="L16" s="23">
        <f t="shared" ca="1" si="2"/>
        <v>41180.071784259257</v>
      </c>
    </row>
    <row r="17" spans="1:12">
      <c r="A17" s="8">
        <v>16</v>
      </c>
      <c r="B17" s="4" t="s">
        <v>24</v>
      </c>
      <c r="C17" s="4" t="s">
        <v>42</v>
      </c>
      <c r="D17" s="4" t="s">
        <v>54</v>
      </c>
      <c r="E17" s="5">
        <v>746525421</v>
      </c>
      <c r="F17" s="6">
        <v>33706</v>
      </c>
      <c r="G17" s="7">
        <f t="shared" ca="1" si="0"/>
        <v>20</v>
      </c>
      <c r="H17" s="4" t="s">
        <v>61</v>
      </c>
      <c r="I17" s="4">
        <v>200</v>
      </c>
      <c r="J17" s="9" t="s">
        <v>62</v>
      </c>
      <c r="K17" s="22">
        <f t="shared" ca="1" si="1"/>
        <v>41180</v>
      </c>
      <c r="L17" s="23">
        <f t="shared" ca="1" si="2"/>
        <v>41180.071784259257</v>
      </c>
    </row>
    <row r="18" spans="1:12">
      <c r="A18" s="8">
        <v>17</v>
      </c>
      <c r="B18" s="4" t="s">
        <v>25</v>
      </c>
      <c r="C18" s="4" t="s">
        <v>43</v>
      </c>
      <c r="D18" s="4" t="s">
        <v>55</v>
      </c>
      <c r="E18" s="5">
        <v>745672652</v>
      </c>
      <c r="F18" s="6">
        <v>33869</v>
      </c>
      <c r="G18" s="7">
        <f t="shared" ca="1" si="0"/>
        <v>20</v>
      </c>
      <c r="H18" s="4" t="s">
        <v>59</v>
      </c>
      <c r="I18" s="4">
        <v>200</v>
      </c>
      <c r="J18" s="9" t="s">
        <v>63</v>
      </c>
      <c r="K18" s="22">
        <f t="shared" ca="1" si="1"/>
        <v>41180</v>
      </c>
      <c r="L18" s="23">
        <f t="shared" ca="1" si="2"/>
        <v>41180.071784259257</v>
      </c>
    </row>
    <row r="19" spans="1:12">
      <c r="A19" s="8">
        <v>18</v>
      </c>
      <c r="B19" s="4" t="s">
        <v>26</v>
      </c>
      <c r="C19" s="4" t="s">
        <v>44</v>
      </c>
      <c r="D19" s="4" t="s">
        <v>56</v>
      </c>
      <c r="E19" s="5">
        <v>754324212</v>
      </c>
      <c r="F19" s="6">
        <v>32930</v>
      </c>
      <c r="G19" s="7">
        <f t="shared" ca="1" si="0"/>
        <v>22</v>
      </c>
      <c r="H19" s="4" t="s">
        <v>58</v>
      </c>
      <c r="I19" s="4">
        <v>200</v>
      </c>
      <c r="J19" s="9" t="s">
        <v>63</v>
      </c>
      <c r="K19" s="22">
        <f t="shared" ca="1" si="1"/>
        <v>41180</v>
      </c>
      <c r="L19" s="23">
        <f t="shared" ca="1" si="2"/>
        <v>41180.071784259257</v>
      </c>
    </row>
    <row r="20" spans="1:12" ht="16.5" thickBot="1">
      <c r="A20" s="10">
        <v>19</v>
      </c>
      <c r="B20" s="11" t="s">
        <v>16</v>
      </c>
      <c r="C20" s="11" t="s">
        <v>42</v>
      </c>
      <c r="D20" s="11" t="s">
        <v>14</v>
      </c>
      <c r="E20" s="12">
        <v>754451212</v>
      </c>
      <c r="F20" s="13">
        <v>33581</v>
      </c>
      <c r="G20" s="14">
        <f t="shared" ca="1" si="0"/>
        <v>21</v>
      </c>
      <c r="H20" s="11" t="s">
        <v>61</v>
      </c>
      <c r="I20" s="11">
        <v>200</v>
      </c>
      <c r="J20" s="15" t="s">
        <v>63</v>
      </c>
      <c r="K20" s="22">
        <f t="shared" ca="1" si="1"/>
        <v>41180</v>
      </c>
      <c r="L20" s="23">
        <f t="shared" ca="1" si="2"/>
        <v>41180.071784259257</v>
      </c>
    </row>
    <row r="21" spans="1:12">
      <c r="F21" s="21"/>
      <c r="G21" s="3"/>
      <c r="I21" s="16">
        <f>SUM(I2:I20)</f>
        <v>3600</v>
      </c>
    </row>
    <row r="22" spans="1:12">
      <c r="G22" s="3"/>
    </row>
    <row r="23" spans="1:12">
      <c r="G23" s="3"/>
    </row>
    <row r="24" spans="1:12">
      <c r="G24" s="3"/>
    </row>
    <row r="25" spans="1:12">
      <c r="E25" s="1"/>
      <c r="G25" s="3"/>
    </row>
    <row r="26" spans="1:12">
      <c r="G26" s="2"/>
    </row>
  </sheetData>
  <autoFilter ref="A1:J21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defaultRowHeight="15.75"/>
  <cols>
    <col min="5" max="5" width="12.25" bestFit="1" customWidth="1"/>
    <col min="6" max="6" width="11.75" bestFit="1" customWidth="1"/>
  </cols>
  <sheetData>
    <row r="1" spans="1:1">
      <c r="A1" t="s">
        <v>64</v>
      </c>
    </row>
    <row r="2" spans="1:1">
      <c r="A2">
        <f>COUNTIF('Baza de date'!H2:H20,"winsurf")*200</f>
        <v>1200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5.75"/>
  <sheetData>
    <row r="1" spans="1:1">
      <c r="A1">
        <f>COUNTIF('Baza de date'!H2:H20,"alpinism")*200</f>
        <v>800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5.75"/>
  <sheetData>
    <row r="1" spans="1:1">
      <c r="A1">
        <f>COUNTIF('Baza de date'!H2:H20,"echitatie")*200</f>
        <v>800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3" sqref="D23"/>
    </sheetView>
  </sheetViews>
  <sheetFormatPr defaultRowHeight="15.75"/>
  <sheetData>
    <row r="1" spans="1:1">
      <c r="A1">
        <f>COUNTIF('Baza de date'!H2:H20,"tir cu arcul")*200</f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H31" sqref="H31"/>
    </sheetView>
  </sheetViews>
  <sheetFormatPr defaultRowHeight="15.75"/>
  <cols>
    <col min="5" max="5" width="12.25" bestFit="1" customWidth="1"/>
    <col min="6" max="6" width="11.75" bestFit="1" customWidth="1"/>
  </cols>
  <sheetData>
    <row r="1" spans="1:10">
      <c r="A1" s="17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9" t="s">
        <v>57</v>
      </c>
      <c r="H1" s="18" t="s">
        <v>6</v>
      </c>
      <c r="I1" s="18" t="s">
        <v>7</v>
      </c>
      <c r="J1" s="20" t="s">
        <v>8</v>
      </c>
    </row>
    <row r="2" spans="1:10">
      <c r="A2" s="8">
        <v>1</v>
      </c>
      <c r="B2" s="4" t="s">
        <v>9</v>
      </c>
      <c r="C2" s="4" t="s">
        <v>27</v>
      </c>
      <c r="D2" s="4" t="s">
        <v>45</v>
      </c>
      <c r="E2" s="5">
        <v>723445653</v>
      </c>
      <c r="F2" s="6">
        <v>33155</v>
      </c>
      <c r="G2" s="7">
        <v>22</v>
      </c>
      <c r="H2" s="4" t="s">
        <v>58</v>
      </c>
      <c r="I2" s="4">
        <v>200</v>
      </c>
      <c r="J2" s="9" t="s">
        <v>62</v>
      </c>
    </row>
    <row r="3" spans="1:10">
      <c r="A3" s="8">
        <v>2</v>
      </c>
      <c r="B3" s="4" t="s">
        <v>10</v>
      </c>
      <c r="C3" s="4" t="s">
        <v>28</v>
      </c>
      <c r="D3" s="4" t="s">
        <v>46</v>
      </c>
      <c r="E3" s="5">
        <v>734355466</v>
      </c>
      <c r="F3" s="6">
        <v>33797</v>
      </c>
      <c r="G3" s="7">
        <v>20</v>
      </c>
      <c r="H3" s="4" t="s">
        <v>59</v>
      </c>
      <c r="I3" s="4">
        <v>200</v>
      </c>
      <c r="J3" s="9" t="s">
        <v>62</v>
      </c>
    </row>
    <row r="4" spans="1:10">
      <c r="A4" s="8">
        <v>3</v>
      </c>
      <c r="B4" s="4" t="s">
        <v>11</v>
      </c>
      <c r="C4" s="4" t="s">
        <v>29</v>
      </c>
      <c r="D4" s="4" t="s">
        <v>9</v>
      </c>
      <c r="E4" s="5">
        <v>726991997</v>
      </c>
      <c r="F4" s="6">
        <v>32712</v>
      </c>
      <c r="G4" s="7">
        <v>23</v>
      </c>
      <c r="H4" s="4" t="s">
        <v>58</v>
      </c>
      <c r="I4" s="4">
        <v>200</v>
      </c>
      <c r="J4" s="9" t="s">
        <v>62</v>
      </c>
    </row>
    <row r="5" spans="1:10">
      <c r="A5" s="8">
        <v>6</v>
      </c>
      <c r="B5" s="4" t="s">
        <v>14</v>
      </c>
      <c r="C5" s="4" t="s">
        <v>32</v>
      </c>
      <c r="D5" s="4" t="s">
        <v>47</v>
      </c>
      <c r="E5" s="5">
        <v>723265528</v>
      </c>
      <c r="F5" s="6">
        <v>33165</v>
      </c>
      <c r="G5" s="7">
        <v>22</v>
      </c>
      <c r="H5" s="4" t="s">
        <v>61</v>
      </c>
      <c r="I5" s="4">
        <v>200</v>
      </c>
      <c r="J5" s="9" t="s">
        <v>62</v>
      </c>
    </row>
    <row r="6" spans="1:10">
      <c r="A6" s="8">
        <v>9</v>
      </c>
      <c r="B6" s="4" t="s">
        <v>17</v>
      </c>
      <c r="C6" s="4" t="s">
        <v>35</v>
      </c>
      <c r="D6" s="4" t="s">
        <v>50</v>
      </c>
      <c r="E6" s="5">
        <v>723452342</v>
      </c>
      <c r="F6" s="6">
        <v>33747</v>
      </c>
      <c r="G6" s="7">
        <v>20</v>
      </c>
      <c r="H6" s="4" t="s">
        <v>60</v>
      </c>
      <c r="I6" s="4">
        <v>200</v>
      </c>
      <c r="J6" s="9" t="s">
        <v>62</v>
      </c>
    </row>
    <row r="7" spans="1:10">
      <c r="A7" s="8">
        <v>10</v>
      </c>
      <c r="B7" s="4" t="s">
        <v>18</v>
      </c>
      <c r="C7" s="4" t="s">
        <v>36</v>
      </c>
      <c r="D7" s="4" t="s">
        <v>51</v>
      </c>
      <c r="E7" s="5">
        <v>742565211</v>
      </c>
      <c r="F7" s="6">
        <v>34454</v>
      </c>
      <c r="G7" s="7">
        <v>18</v>
      </c>
      <c r="H7" s="4" t="s">
        <v>61</v>
      </c>
      <c r="I7" s="4">
        <v>200</v>
      </c>
      <c r="J7" s="9" t="s">
        <v>62</v>
      </c>
    </row>
    <row r="8" spans="1:10">
      <c r="A8" s="8">
        <v>11</v>
      </c>
      <c r="B8" s="4" t="s">
        <v>19</v>
      </c>
      <c r="C8" s="4" t="s">
        <v>37</v>
      </c>
      <c r="D8" s="4" t="s">
        <v>26</v>
      </c>
      <c r="E8" s="5">
        <v>734665261</v>
      </c>
      <c r="F8" s="6">
        <v>33827</v>
      </c>
      <c r="G8" s="7">
        <v>20</v>
      </c>
      <c r="H8" s="4" t="s">
        <v>58</v>
      </c>
      <c r="I8" s="4">
        <v>200</v>
      </c>
      <c r="J8" s="9" t="s">
        <v>62</v>
      </c>
    </row>
    <row r="9" spans="1:10">
      <c r="A9" s="8">
        <v>13</v>
      </c>
      <c r="B9" s="4" t="s">
        <v>21</v>
      </c>
      <c r="C9" s="4" t="s">
        <v>39</v>
      </c>
      <c r="D9" s="4" t="s">
        <v>52</v>
      </c>
      <c r="E9" s="5">
        <v>735434322</v>
      </c>
      <c r="F9" s="6">
        <v>32897</v>
      </c>
      <c r="G9" s="7">
        <v>22</v>
      </c>
      <c r="H9" s="4" t="s">
        <v>61</v>
      </c>
      <c r="I9" s="4">
        <v>200</v>
      </c>
      <c r="J9" s="9" t="s">
        <v>62</v>
      </c>
    </row>
    <row r="10" spans="1:10">
      <c r="A10" s="8">
        <v>16</v>
      </c>
      <c r="B10" s="4" t="s">
        <v>24</v>
      </c>
      <c r="C10" s="4" t="s">
        <v>42</v>
      </c>
      <c r="D10" s="4" t="s">
        <v>54</v>
      </c>
      <c r="E10" s="5">
        <v>746525421</v>
      </c>
      <c r="F10" s="6">
        <v>33706</v>
      </c>
      <c r="G10" s="7">
        <v>20</v>
      </c>
      <c r="H10" s="4" t="s">
        <v>61</v>
      </c>
      <c r="I10" s="4">
        <v>200</v>
      </c>
      <c r="J10" s="9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Baza de date</vt:lpstr>
      <vt:lpstr>winsurf</vt:lpstr>
      <vt:lpstr>alpinism</vt:lpstr>
      <vt:lpstr>echitatie</vt:lpstr>
      <vt:lpstr>tir cu arcul</vt:lpstr>
      <vt:lpstr>cu Transport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2012-09-28T07:55:04Z</dcterms:created>
  <dcterms:modified xsi:type="dcterms:W3CDTF">2012-09-28T08:55:22Z</dcterms:modified>
</cp:coreProperties>
</file>